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55" windowHeight="6525" activeTab="0"/>
  </bookViews>
  <sheets>
    <sheet name="Sheet1" sheetId="1" r:id="rId1"/>
  </sheets>
  <definedNames>
    <definedName name="_xlnm.Print_Area" localSheetId="0">'Sheet1'!$A$1:$K$58</definedName>
  </definedNames>
  <calcPr fullCalcOnLoad="1"/>
</workbook>
</file>

<file path=xl/sharedStrings.xml><?xml version="1.0" encoding="utf-8"?>
<sst xmlns="http://schemas.openxmlformats.org/spreadsheetml/2006/main" count="81" uniqueCount="49">
  <si>
    <t>Accumulated</t>
  </si>
  <si>
    <t/>
  </si>
  <si>
    <t>Depreciation</t>
  </si>
  <si>
    <t>Book Value</t>
  </si>
  <si>
    <t>Additions</t>
  </si>
  <si>
    <t>A</t>
  </si>
  <si>
    <t>Educational plant --</t>
  </si>
  <si>
    <t xml:space="preserve">  Land </t>
  </si>
  <si>
    <t xml:space="preserve">  Land improvements</t>
  </si>
  <si>
    <t xml:space="preserve">  Infrastructure </t>
  </si>
  <si>
    <t xml:space="preserve">  Chambers hall</t>
  </si>
  <si>
    <t xml:space="preserve">  Abrams hall</t>
  </si>
  <si>
    <t xml:space="preserve">  Central utilities plant</t>
  </si>
  <si>
    <t xml:space="preserve">  Electronic resource building</t>
  </si>
  <si>
    <t xml:space="preserve">  Fine arts building </t>
  </si>
  <si>
    <t xml:space="preserve">  Library building </t>
  </si>
  <si>
    <t xml:space="preserve">  Multi-purpose academic center</t>
  </si>
  <si>
    <t xml:space="preserve">  Nurse education building </t>
  </si>
  <si>
    <t xml:space="preserve">  Oakland hall </t>
  </si>
  <si>
    <t xml:space="preserve">  Avoyelles hall </t>
  </si>
  <si>
    <t xml:space="preserve">  Physical education building</t>
  </si>
  <si>
    <t xml:space="preserve">  Residences-</t>
  </si>
  <si>
    <t xml:space="preserve">    Chancellor </t>
  </si>
  <si>
    <t xml:space="preserve">    Director of business affairs </t>
  </si>
  <si>
    <t xml:space="preserve">    Dean of academic affairs </t>
  </si>
  <si>
    <t xml:space="preserve">    Continuing education</t>
  </si>
  <si>
    <t xml:space="preserve">  Science building </t>
  </si>
  <si>
    <t xml:space="preserve">  Minor buildings</t>
  </si>
  <si>
    <t xml:space="preserve">      Total educational plant</t>
  </si>
  <si>
    <t>Auxiliary plant--</t>
  </si>
  <si>
    <t xml:space="preserve">  Athletic complex</t>
  </si>
  <si>
    <t xml:space="preserve">  Cafeteria-student union building </t>
  </si>
  <si>
    <t xml:space="preserve">  Child care center</t>
  </si>
  <si>
    <t xml:space="preserve">      Total auxiliary plant</t>
  </si>
  <si>
    <t>Equipment-unallocated--</t>
  </si>
  <si>
    <t xml:space="preserve">  Movable items</t>
  </si>
  <si>
    <t xml:space="preserve">  Library books</t>
  </si>
  <si>
    <t xml:space="preserve">      Total equipment</t>
  </si>
  <si>
    <t xml:space="preserve">        Total</t>
  </si>
  <si>
    <t xml:space="preserve">  Weldon "Bo" Nipper building</t>
  </si>
  <si>
    <t xml:space="preserve">  Operation and maintenance building</t>
  </si>
  <si>
    <t>ANALYSIS G-2B</t>
  </si>
  <si>
    <t>Analysis of Investment in Plant</t>
  </si>
  <si>
    <t>June 30, 2011</t>
  </si>
  <si>
    <t>For the year ended June 30, 2012</t>
  </si>
  <si>
    <t>June 30, 2012</t>
  </si>
  <si>
    <t>A.  $2,342,859 includes a prior year balance of $2,252,112 plus a prior period adjustment of $90,747.</t>
  </si>
  <si>
    <t>B</t>
  </si>
  <si>
    <t>B.  $24,367 consists of $253,859 in new additions and ($229,492) in retirements.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</si>
</sst>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9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9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64" fontId="1" fillId="0" borderId="0" xfId="42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164" fontId="1" fillId="0" borderId="0" xfId="42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64" fontId="1" fillId="0" borderId="0" xfId="4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4" fontId="2" fillId="0" borderId="0" xfId="42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164" fontId="5" fillId="0" borderId="0" xfId="42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quotePrefix="1">
      <alignment vertical="center"/>
    </xf>
    <xf numFmtId="15" fontId="5" fillId="0" borderId="10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164" fontId="5" fillId="0" borderId="10" xfId="42" applyNumberFormat="1" applyFont="1" applyFill="1" applyBorder="1" applyAlignment="1">
      <alignment horizontal="center" vertical="center"/>
    </xf>
    <xf numFmtId="15" fontId="5" fillId="0" borderId="0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center" vertical="center"/>
    </xf>
    <xf numFmtId="164" fontId="5" fillId="0" borderId="0" xfId="42" applyNumberFormat="1" applyFont="1" applyFill="1" applyBorder="1" applyAlignment="1">
      <alignment horizontal="center" vertical="center"/>
    </xf>
    <xf numFmtId="0" fontId="5" fillId="0" borderId="0" xfId="66" applyFont="1" applyFill="1" applyAlignment="1" applyProtection="1">
      <alignment vertical="center"/>
      <protection/>
    </xf>
    <xf numFmtId="15" fontId="5" fillId="0" borderId="0" xfId="0" applyNumberFormat="1" applyFont="1" applyFill="1" applyAlignment="1" quotePrefix="1">
      <alignment vertical="center"/>
    </xf>
    <xf numFmtId="164" fontId="5" fillId="0" borderId="0" xfId="42" applyNumberFormat="1" applyFont="1" applyFill="1" applyAlignment="1">
      <alignment vertical="center"/>
    </xf>
    <xf numFmtId="165" fontId="5" fillId="0" borderId="0" xfId="50" applyNumberFormat="1" applyFont="1" applyFill="1" applyAlignment="1" quotePrefix="1">
      <alignment vertical="center"/>
    </xf>
    <xf numFmtId="165" fontId="5" fillId="0" borderId="0" xfId="50" applyNumberFormat="1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5" fillId="0" borderId="10" xfId="42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vertical="center"/>
    </xf>
    <xf numFmtId="0" fontId="5" fillId="0" borderId="0" xfId="67" applyFont="1" applyFill="1" applyAlignment="1" applyProtection="1">
      <alignment vertical="center"/>
      <protection/>
    </xf>
    <xf numFmtId="164" fontId="5" fillId="0" borderId="0" xfId="42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5" fontId="5" fillId="0" borderId="11" xfId="50" applyNumberFormat="1" applyFont="1" applyFill="1" applyBorder="1" applyAlignment="1">
      <alignment vertical="center"/>
    </xf>
    <xf numFmtId="0" fontId="0" fillId="0" borderId="0" xfId="70">
      <alignment/>
      <protection/>
    </xf>
    <xf numFmtId="164" fontId="45" fillId="0" borderId="0" xfId="45" applyNumberFormat="1" applyFont="1" applyFill="1" applyBorder="1" applyAlignment="1" applyProtection="1">
      <alignment vertical="center"/>
      <protection/>
    </xf>
    <xf numFmtId="164" fontId="45" fillId="0" borderId="0" xfId="45" applyNumberFormat="1" applyFont="1" applyFill="1" applyBorder="1" applyAlignment="1" applyProtection="1">
      <alignment horizontal="center" vertical="center"/>
      <protection/>
    </xf>
    <xf numFmtId="0" fontId="46" fillId="0" borderId="0" xfId="70" applyFont="1">
      <alignment/>
      <protection/>
    </xf>
    <xf numFmtId="164" fontId="47" fillId="0" borderId="0" xfId="45" applyNumberFormat="1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164" fontId="7" fillId="0" borderId="0" xfId="48" applyNumberFormat="1" applyFont="1" applyFill="1" applyAlignment="1" applyProtection="1">
      <alignment horizontal="left" vertical="center"/>
      <protection/>
    </xf>
    <xf numFmtId="164" fontId="7" fillId="0" borderId="0" xfId="42" applyNumberFormat="1" applyFont="1" applyFill="1" applyAlignment="1">
      <alignment vertical="center"/>
    </xf>
    <xf numFmtId="164" fontId="48" fillId="0" borderId="0" xfId="45" applyNumberFormat="1" applyFont="1" applyAlignment="1" applyProtection="1">
      <alignment vertical="center"/>
      <protection/>
    </xf>
    <xf numFmtId="164" fontId="6" fillId="0" borderId="0" xfId="45" applyNumberFormat="1" applyFont="1" applyFill="1" applyBorder="1" applyAlignment="1" applyProtection="1">
      <alignment horizontal="center" vertical="center"/>
      <protection/>
    </xf>
    <xf numFmtId="164" fontId="48" fillId="0" borderId="0" xfId="45" applyNumberFormat="1" applyFont="1" applyAlignment="1" applyProtection="1">
      <alignment horizontal="center" vertic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6" xfId="49"/>
    <cellStyle name="Currency" xfId="50"/>
    <cellStyle name="Currency [0]" xfId="51"/>
    <cellStyle name="Currency 2" xfId="52"/>
    <cellStyle name="Currency 3" xfId="53"/>
    <cellStyle name="Currency 4" xfId="54"/>
    <cellStyle name="Currency 5" xfId="55"/>
    <cellStyle name="Currency 6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 2" xfId="66"/>
    <cellStyle name="Normal 3" xfId="67"/>
    <cellStyle name="Normal 4" xfId="68"/>
    <cellStyle name="Normal 5" xfId="69"/>
    <cellStyle name="Normal 6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0</xdr:col>
      <xdr:colOff>1190625</xdr:colOff>
      <xdr:row>6</xdr:row>
      <xdr:rowOff>114300</xdr:rowOff>
    </xdr:to>
    <xdr:pic>
      <xdr:nvPicPr>
        <xdr:cNvPr id="1" name="Picture 1" descr="lsua_edd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1190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showGridLines="0" tabSelected="1" zoomScalePageLayoutView="0" workbookViewId="0" topLeftCell="A1">
      <selection activeCell="A3" sqref="A3:A7"/>
    </sheetView>
  </sheetViews>
  <sheetFormatPr defaultColWidth="9.140625" defaultRowHeight="12.75"/>
  <cols>
    <col min="1" max="1" width="29.8515625" style="1" customWidth="1"/>
    <col min="2" max="2" width="1.7109375" style="1" customWidth="1"/>
    <col min="3" max="3" width="14.00390625" style="1" bestFit="1" customWidth="1"/>
    <col min="4" max="4" width="3.00390625" style="1" bestFit="1" customWidth="1"/>
    <col min="5" max="5" width="12.7109375" style="1" customWidth="1"/>
    <col min="6" max="6" width="2.8515625" style="1" bestFit="1" customWidth="1"/>
    <col min="7" max="7" width="14.00390625" style="1" bestFit="1" customWidth="1"/>
    <col min="8" max="8" width="1.7109375" style="1" customWidth="1"/>
    <col min="9" max="9" width="14.00390625" style="2" bestFit="1" customWidth="1"/>
    <col min="10" max="10" width="1.7109375" style="1" customWidth="1"/>
    <col min="11" max="11" width="14.00390625" style="1" bestFit="1" customWidth="1"/>
    <col min="12" max="16384" width="9.140625" style="1" customWidth="1"/>
  </cols>
  <sheetData>
    <row r="1" spans="1:12" ht="12.75">
      <c r="A1" s="45"/>
      <c r="B1" s="36"/>
      <c r="C1" s="36"/>
      <c r="D1" s="36"/>
      <c r="E1" s="36"/>
      <c r="F1" s="36"/>
      <c r="G1" s="36"/>
      <c r="H1" s="36"/>
      <c r="I1" s="6"/>
      <c r="J1" s="5"/>
      <c r="K1" s="5"/>
      <c r="L1" s="5"/>
    </row>
    <row r="2" spans="1:12" ht="10.5" customHeight="1">
      <c r="A2" s="45"/>
      <c r="B2" s="36"/>
      <c r="C2" s="36"/>
      <c r="D2" s="36"/>
      <c r="E2" s="36"/>
      <c r="F2" s="36"/>
      <c r="G2" s="36"/>
      <c r="H2" s="36"/>
      <c r="I2" s="9"/>
      <c r="J2" s="8"/>
      <c r="K2" s="8"/>
      <c r="L2" s="5"/>
    </row>
    <row r="3" spans="1:12" ht="16.5">
      <c r="A3" s="47"/>
      <c r="B3" s="37"/>
      <c r="C3" s="46" t="s">
        <v>41</v>
      </c>
      <c r="D3" s="46"/>
      <c r="E3" s="46"/>
      <c r="F3" s="46"/>
      <c r="G3" s="46"/>
      <c r="H3" s="46"/>
      <c r="I3" s="46"/>
      <c r="J3" s="46"/>
      <c r="K3" s="46"/>
      <c r="L3" s="5"/>
    </row>
    <row r="4" spans="1:12" ht="8.25" customHeight="1">
      <c r="A4" s="47"/>
      <c r="B4" s="40"/>
      <c r="C4" s="46"/>
      <c r="D4" s="46"/>
      <c r="E4" s="46"/>
      <c r="F4" s="46"/>
      <c r="G4" s="46"/>
      <c r="H4" s="39"/>
      <c r="I4" s="7"/>
      <c r="J4" s="7"/>
      <c r="K4" s="7"/>
      <c r="L4" s="5"/>
    </row>
    <row r="5" spans="1:12" ht="16.5">
      <c r="A5" s="47"/>
      <c r="B5" s="37"/>
      <c r="C5" s="46" t="s">
        <v>42</v>
      </c>
      <c r="D5" s="46"/>
      <c r="E5" s="46"/>
      <c r="F5" s="46"/>
      <c r="G5" s="46"/>
      <c r="H5" s="46"/>
      <c r="I5" s="46"/>
      <c r="J5" s="46"/>
      <c r="K5" s="46"/>
      <c r="L5" s="5"/>
    </row>
    <row r="6" spans="1:12" ht="16.5">
      <c r="A6" s="47"/>
      <c r="B6" s="37"/>
      <c r="C6" s="46" t="s">
        <v>44</v>
      </c>
      <c r="D6" s="46"/>
      <c r="E6" s="46"/>
      <c r="F6" s="46"/>
      <c r="G6" s="46"/>
      <c r="H6" s="46"/>
      <c r="I6" s="46"/>
      <c r="J6" s="46"/>
      <c r="K6" s="46"/>
      <c r="L6" s="5"/>
    </row>
    <row r="7" spans="1:12" ht="10.5" customHeight="1">
      <c r="A7" s="47"/>
      <c r="B7" s="37"/>
      <c r="C7" s="37"/>
      <c r="D7" s="37"/>
      <c r="E7" s="37"/>
      <c r="F7" s="37"/>
      <c r="G7" s="37"/>
      <c r="H7" s="36"/>
      <c r="I7" s="9"/>
      <c r="J7" s="8"/>
      <c r="K7" s="8"/>
      <c r="L7" s="5"/>
    </row>
    <row r="8" spans="1:12" ht="10.5" customHeight="1">
      <c r="A8" s="45"/>
      <c r="B8" s="37"/>
      <c r="C8" s="37"/>
      <c r="D8" s="37"/>
      <c r="E8" s="37"/>
      <c r="F8" s="37"/>
      <c r="G8" s="37"/>
      <c r="H8" s="36"/>
      <c r="I8" s="9"/>
      <c r="J8" s="8"/>
      <c r="K8" s="8"/>
      <c r="L8" s="5"/>
    </row>
    <row r="9" spans="1:12" ht="12.75">
      <c r="A9" s="45"/>
      <c r="B9" s="38"/>
      <c r="C9" s="38"/>
      <c r="D9" s="38"/>
      <c r="E9" s="38"/>
      <c r="F9" s="38"/>
      <c r="G9" s="38"/>
      <c r="H9" s="36"/>
      <c r="I9" s="6"/>
      <c r="J9" s="5"/>
      <c r="K9" s="5"/>
      <c r="L9" s="5"/>
    </row>
    <row r="10" spans="1:11" s="3" customFormat="1" ht="13.5">
      <c r="A10" s="10"/>
      <c r="B10" s="10"/>
      <c r="C10" s="10"/>
      <c r="D10" s="10"/>
      <c r="E10" s="10"/>
      <c r="F10" s="10"/>
      <c r="G10" s="10"/>
      <c r="H10" s="11"/>
      <c r="I10" s="12" t="s">
        <v>0</v>
      </c>
      <c r="J10" s="11"/>
      <c r="K10" s="13" t="s">
        <v>3</v>
      </c>
    </row>
    <row r="11" spans="1:11" s="3" customFormat="1" ht="13.5">
      <c r="A11" s="11"/>
      <c r="B11" s="14" t="s">
        <v>1</v>
      </c>
      <c r="C11" s="15" t="s">
        <v>43</v>
      </c>
      <c r="D11" s="16"/>
      <c r="E11" s="17" t="s">
        <v>4</v>
      </c>
      <c r="F11" s="16"/>
      <c r="G11" s="18" t="s">
        <v>45</v>
      </c>
      <c r="H11" s="16"/>
      <c r="I11" s="19" t="s">
        <v>2</v>
      </c>
      <c r="J11" s="16"/>
      <c r="K11" s="18" t="s">
        <v>45</v>
      </c>
    </row>
    <row r="12" spans="1:11" s="3" customFormat="1" ht="13.5">
      <c r="A12" s="11"/>
      <c r="B12" s="14"/>
      <c r="C12" s="20"/>
      <c r="D12" s="16"/>
      <c r="E12" s="21"/>
      <c r="F12" s="16"/>
      <c r="G12" s="22"/>
      <c r="H12" s="16"/>
      <c r="I12" s="23"/>
      <c r="J12" s="16"/>
      <c r="K12" s="22"/>
    </row>
    <row r="13" spans="1:11" s="3" customFormat="1" ht="13.5">
      <c r="A13" s="24" t="s">
        <v>6</v>
      </c>
      <c r="B13" s="14" t="s">
        <v>1</v>
      </c>
      <c r="C13" s="25"/>
      <c r="D13" s="11"/>
      <c r="E13" s="11"/>
      <c r="F13" s="11"/>
      <c r="G13" s="11"/>
      <c r="H13" s="11"/>
      <c r="I13" s="26"/>
      <c r="J13" s="11"/>
      <c r="K13" s="11"/>
    </row>
    <row r="14" spans="1:11" s="3" customFormat="1" ht="13.5">
      <c r="A14" s="11" t="s">
        <v>7</v>
      </c>
      <c r="B14" s="14" t="s">
        <v>1</v>
      </c>
      <c r="C14" s="27">
        <v>100000</v>
      </c>
      <c r="D14" s="26"/>
      <c r="E14" s="28">
        <v>0</v>
      </c>
      <c r="F14" s="26"/>
      <c r="G14" s="28">
        <f>C14+E14</f>
        <v>100000</v>
      </c>
      <c r="H14" s="11"/>
      <c r="I14" s="28">
        <v>0</v>
      </c>
      <c r="J14" s="11"/>
      <c r="K14" s="28">
        <f>G14-I14</f>
        <v>100000</v>
      </c>
    </row>
    <row r="15" spans="1:11" s="3" customFormat="1" ht="13.5">
      <c r="A15" s="11" t="s">
        <v>8</v>
      </c>
      <c r="B15" s="14" t="s">
        <v>1</v>
      </c>
      <c r="C15" s="26">
        <v>4381980</v>
      </c>
      <c r="E15" s="26">
        <v>80837</v>
      </c>
      <c r="F15" s="26"/>
      <c r="G15" s="26">
        <f aca="true" t="shared" si="0" ref="G15:G35">C15+E15</f>
        <v>4462817</v>
      </c>
      <c r="H15" s="11"/>
      <c r="I15" s="26">
        <v>2616048</v>
      </c>
      <c r="J15" s="11"/>
      <c r="K15" s="29">
        <f>G15-I15</f>
        <v>1846769</v>
      </c>
    </row>
    <row r="16" spans="1:11" s="3" customFormat="1" ht="13.5">
      <c r="A16" s="11" t="s">
        <v>9</v>
      </c>
      <c r="B16" s="14" t="s">
        <v>1</v>
      </c>
      <c r="C16" s="26">
        <v>4160312</v>
      </c>
      <c r="D16" s="26"/>
      <c r="E16" s="26"/>
      <c r="F16" s="26"/>
      <c r="G16" s="26">
        <f t="shared" si="0"/>
        <v>4160312</v>
      </c>
      <c r="H16" s="11"/>
      <c r="I16" s="26">
        <v>615320</v>
      </c>
      <c r="J16" s="11"/>
      <c r="K16" s="29">
        <f aca="true" t="shared" si="1" ref="K16:K49">G16-I16</f>
        <v>3544992</v>
      </c>
    </row>
    <row r="17" spans="1:11" s="3" customFormat="1" ht="13.5">
      <c r="A17" s="11" t="s">
        <v>11</v>
      </c>
      <c r="B17" s="14" t="s">
        <v>1</v>
      </c>
      <c r="C17" s="26">
        <v>845468</v>
      </c>
      <c r="D17" s="26"/>
      <c r="E17" s="26">
        <v>0</v>
      </c>
      <c r="F17" s="26"/>
      <c r="G17" s="26">
        <f>C17+E17</f>
        <v>845468</v>
      </c>
      <c r="H17" s="11"/>
      <c r="I17" s="26">
        <v>621882</v>
      </c>
      <c r="J17" s="11"/>
      <c r="K17" s="29">
        <f>G17-I17</f>
        <v>223586</v>
      </c>
    </row>
    <row r="18" spans="1:11" s="3" customFormat="1" ht="13.5">
      <c r="A18" s="11" t="s">
        <v>19</v>
      </c>
      <c r="B18" s="14" t="s">
        <v>1</v>
      </c>
      <c r="C18" s="26">
        <v>645298</v>
      </c>
      <c r="D18" s="26"/>
      <c r="E18" s="26">
        <v>0</v>
      </c>
      <c r="F18" s="26"/>
      <c r="G18" s="26">
        <f>C18+E18</f>
        <v>645298</v>
      </c>
      <c r="H18" s="11"/>
      <c r="I18" s="26">
        <v>278093</v>
      </c>
      <c r="J18" s="11"/>
      <c r="K18" s="29">
        <f>G18-I18</f>
        <v>367205</v>
      </c>
    </row>
    <row r="19" spans="1:11" s="3" customFormat="1" ht="13.5">
      <c r="A19" s="11" t="s">
        <v>10</v>
      </c>
      <c r="B19" s="14" t="s">
        <v>1</v>
      </c>
      <c r="C19" s="26">
        <v>1153733</v>
      </c>
      <c r="D19" s="26"/>
      <c r="E19" s="26">
        <v>0</v>
      </c>
      <c r="F19" s="26"/>
      <c r="G19" s="26">
        <f t="shared" si="0"/>
        <v>1153733</v>
      </c>
      <c r="H19" s="11"/>
      <c r="I19" s="26">
        <v>843579</v>
      </c>
      <c r="J19" s="11"/>
      <c r="K19" s="29">
        <f t="shared" si="1"/>
        <v>310154</v>
      </c>
    </row>
    <row r="20" spans="1:11" s="3" customFormat="1" ht="13.5">
      <c r="A20" s="11" t="s">
        <v>12</v>
      </c>
      <c r="B20" s="14" t="s">
        <v>1</v>
      </c>
      <c r="C20" s="26">
        <v>3669940</v>
      </c>
      <c r="D20" s="44"/>
      <c r="E20" s="26">
        <v>0</v>
      </c>
      <c r="F20" s="26"/>
      <c r="G20" s="26">
        <f t="shared" si="0"/>
        <v>3669940</v>
      </c>
      <c r="H20" s="11"/>
      <c r="I20" s="26">
        <v>1548282</v>
      </c>
      <c r="J20" s="11"/>
      <c r="K20" s="29">
        <f t="shared" si="1"/>
        <v>2121658</v>
      </c>
    </row>
    <row r="21" spans="1:11" s="3" customFormat="1" ht="13.5">
      <c r="A21" s="11" t="s">
        <v>13</v>
      </c>
      <c r="B21" s="14" t="s">
        <v>1</v>
      </c>
      <c r="C21" s="26">
        <v>153988</v>
      </c>
      <c r="D21" s="26"/>
      <c r="E21" s="26">
        <v>0</v>
      </c>
      <c r="F21" s="26"/>
      <c r="G21" s="26">
        <f>C21+E21</f>
        <v>153988</v>
      </c>
      <c r="H21" s="11"/>
      <c r="I21" s="26">
        <v>38497</v>
      </c>
      <c r="J21" s="11"/>
      <c r="K21" s="29">
        <f>G21-I21</f>
        <v>115491</v>
      </c>
    </row>
    <row r="22" spans="1:11" s="3" customFormat="1" ht="13.5">
      <c r="A22" s="11" t="s">
        <v>14</v>
      </c>
      <c r="B22" s="14" t="s">
        <v>1</v>
      </c>
      <c r="C22" s="26">
        <v>112323</v>
      </c>
      <c r="D22" s="26"/>
      <c r="E22" s="26">
        <v>0</v>
      </c>
      <c r="F22" s="26"/>
      <c r="G22" s="26">
        <f t="shared" si="0"/>
        <v>112323</v>
      </c>
      <c r="H22" s="11"/>
      <c r="I22" s="26">
        <v>94105</v>
      </c>
      <c r="J22" s="11"/>
      <c r="K22" s="29">
        <f t="shared" si="1"/>
        <v>18218</v>
      </c>
    </row>
    <row r="23" spans="1:11" s="3" customFormat="1" ht="13.5">
      <c r="A23" s="11" t="s">
        <v>15</v>
      </c>
      <c r="B23" s="14" t="s">
        <v>1</v>
      </c>
      <c r="C23" s="26">
        <v>1023735</v>
      </c>
      <c r="D23" s="26"/>
      <c r="E23" s="26">
        <v>0</v>
      </c>
      <c r="F23" s="26"/>
      <c r="G23" s="26">
        <f t="shared" si="0"/>
        <v>1023735</v>
      </c>
      <c r="H23" s="11"/>
      <c r="I23" s="26">
        <v>837758</v>
      </c>
      <c r="J23" s="11"/>
      <c r="K23" s="29">
        <f t="shared" si="1"/>
        <v>185977</v>
      </c>
    </row>
    <row r="24" spans="1:11" s="3" customFormat="1" ht="13.5">
      <c r="A24" s="11" t="s">
        <v>16</v>
      </c>
      <c r="B24" s="14"/>
      <c r="C24" s="26">
        <v>11554470</v>
      </c>
      <c r="D24" s="26"/>
      <c r="E24" s="26">
        <v>2837462</v>
      </c>
      <c r="F24" s="26"/>
      <c r="G24" s="26">
        <f t="shared" si="0"/>
        <v>14391932</v>
      </c>
      <c r="H24" s="11"/>
      <c r="I24" s="26">
        <v>359799</v>
      </c>
      <c r="J24" s="11"/>
      <c r="K24" s="29">
        <f t="shared" si="1"/>
        <v>14032133</v>
      </c>
    </row>
    <row r="25" spans="1:11" s="3" customFormat="1" ht="13.5">
      <c r="A25" s="11" t="s">
        <v>39</v>
      </c>
      <c r="B25" s="14"/>
      <c r="C25" s="26">
        <v>1186688</v>
      </c>
      <c r="D25" s="26"/>
      <c r="E25" s="26">
        <v>0</v>
      </c>
      <c r="F25" s="26"/>
      <c r="G25" s="26">
        <f>C25+E25</f>
        <v>1186688</v>
      </c>
      <c r="H25" s="11"/>
      <c r="I25" s="26">
        <v>178003</v>
      </c>
      <c r="J25" s="11"/>
      <c r="K25" s="29">
        <f>G25-I25</f>
        <v>1008685</v>
      </c>
    </row>
    <row r="26" spans="1:11" s="3" customFormat="1" ht="13.5">
      <c r="A26" s="11" t="s">
        <v>17</v>
      </c>
      <c r="B26" s="14" t="s">
        <v>1</v>
      </c>
      <c r="C26" s="26">
        <v>2301597</v>
      </c>
      <c r="D26" s="26"/>
      <c r="E26" s="26">
        <v>0</v>
      </c>
      <c r="F26" s="26"/>
      <c r="G26" s="26">
        <f t="shared" si="0"/>
        <v>2301597</v>
      </c>
      <c r="H26" s="11"/>
      <c r="I26" s="26">
        <v>1901251</v>
      </c>
      <c r="J26" s="11"/>
      <c r="K26" s="29">
        <f t="shared" si="1"/>
        <v>400346</v>
      </c>
    </row>
    <row r="27" spans="1:11" s="3" customFormat="1" ht="13.5">
      <c r="A27" s="11" t="s">
        <v>18</v>
      </c>
      <c r="B27" s="14" t="s">
        <v>1</v>
      </c>
      <c r="C27" s="26">
        <v>411034</v>
      </c>
      <c r="D27" s="26"/>
      <c r="E27" s="26">
        <v>0</v>
      </c>
      <c r="F27" s="26"/>
      <c r="G27" s="26">
        <f t="shared" si="0"/>
        <v>411034</v>
      </c>
      <c r="H27" s="11"/>
      <c r="I27" s="26">
        <v>336352</v>
      </c>
      <c r="J27" s="11"/>
      <c r="K27" s="29">
        <f t="shared" si="1"/>
        <v>74682</v>
      </c>
    </row>
    <row r="28" spans="1:11" s="3" customFormat="1" ht="13.5">
      <c r="A28" s="11" t="s">
        <v>40</v>
      </c>
      <c r="B28" s="14" t="s">
        <v>1</v>
      </c>
      <c r="C28" s="26">
        <v>384100</v>
      </c>
      <c r="D28" s="26"/>
      <c r="E28" s="26">
        <v>0</v>
      </c>
      <c r="F28" s="26"/>
      <c r="G28" s="26">
        <f>C28+E28</f>
        <v>384100</v>
      </c>
      <c r="H28" s="11"/>
      <c r="I28" s="26">
        <v>272760</v>
      </c>
      <c r="J28" s="11"/>
      <c r="K28" s="29">
        <f>G28-I28</f>
        <v>111340</v>
      </c>
    </row>
    <row r="29" spans="1:11" s="3" customFormat="1" ht="13.5">
      <c r="A29" s="11" t="s">
        <v>20</v>
      </c>
      <c r="B29" s="14" t="s">
        <v>1</v>
      </c>
      <c r="C29" s="26">
        <v>1154066</v>
      </c>
      <c r="D29" s="26"/>
      <c r="E29" s="26">
        <v>0</v>
      </c>
      <c r="F29" s="26"/>
      <c r="G29" s="26">
        <f t="shared" si="0"/>
        <v>1154066</v>
      </c>
      <c r="H29" s="11"/>
      <c r="I29" s="26">
        <v>946753</v>
      </c>
      <c r="J29" s="11"/>
      <c r="K29" s="29">
        <f t="shared" si="1"/>
        <v>207313</v>
      </c>
    </row>
    <row r="30" spans="1:11" s="3" customFormat="1" ht="13.5">
      <c r="A30" s="11" t="s">
        <v>21</v>
      </c>
      <c r="B30" s="14" t="s">
        <v>1</v>
      </c>
      <c r="C30" s="26"/>
      <c r="D30" s="26"/>
      <c r="E30" s="26"/>
      <c r="F30" s="26"/>
      <c r="G30" s="26"/>
      <c r="H30" s="11"/>
      <c r="I30" s="26"/>
      <c r="J30" s="11"/>
      <c r="K30" s="29"/>
    </row>
    <row r="31" spans="1:11" s="3" customFormat="1" ht="13.5">
      <c r="A31" s="11" t="s">
        <v>22</v>
      </c>
      <c r="B31" s="14" t="s">
        <v>1</v>
      </c>
      <c r="C31" s="26">
        <v>15900</v>
      </c>
      <c r="D31" s="26"/>
      <c r="E31" s="26">
        <v>0</v>
      </c>
      <c r="F31" s="26"/>
      <c r="G31" s="26">
        <f t="shared" si="0"/>
        <v>15900</v>
      </c>
      <c r="H31" s="11"/>
      <c r="I31" s="26">
        <v>15900</v>
      </c>
      <c r="J31" s="11"/>
      <c r="K31" s="29">
        <f t="shared" si="1"/>
        <v>0</v>
      </c>
    </row>
    <row r="32" spans="1:11" s="3" customFormat="1" ht="12" customHeight="1">
      <c r="A32" s="11" t="s">
        <v>23</v>
      </c>
      <c r="B32" s="14" t="s">
        <v>1</v>
      </c>
      <c r="C32" s="26">
        <v>19953</v>
      </c>
      <c r="D32" s="26"/>
      <c r="E32" s="26">
        <v>0</v>
      </c>
      <c r="F32" s="26"/>
      <c r="G32" s="26">
        <f t="shared" si="0"/>
        <v>19953</v>
      </c>
      <c r="H32" s="11"/>
      <c r="I32" s="26">
        <v>15596</v>
      </c>
      <c r="J32" s="11"/>
      <c r="K32" s="29">
        <f t="shared" si="1"/>
        <v>4357</v>
      </c>
    </row>
    <row r="33" spans="1:11" s="3" customFormat="1" ht="13.5">
      <c r="A33" s="11" t="s">
        <v>24</v>
      </c>
      <c r="B33" s="14" t="s">
        <v>1</v>
      </c>
      <c r="C33" s="26">
        <v>13250</v>
      </c>
      <c r="D33" s="26"/>
      <c r="E33" s="26">
        <v>0</v>
      </c>
      <c r="F33" s="26"/>
      <c r="G33" s="26">
        <f t="shared" si="0"/>
        <v>13250</v>
      </c>
      <c r="H33" s="11"/>
      <c r="I33" s="26">
        <v>13250</v>
      </c>
      <c r="J33" s="11"/>
      <c r="K33" s="29">
        <f t="shared" si="1"/>
        <v>0</v>
      </c>
    </row>
    <row r="34" spans="1:11" s="3" customFormat="1" ht="13.5">
      <c r="A34" s="11" t="s">
        <v>25</v>
      </c>
      <c r="B34" s="14" t="s">
        <v>1</v>
      </c>
      <c r="C34" s="26">
        <v>26292</v>
      </c>
      <c r="D34" s="26"/>
      <c r="E34" s="26">
        <v>0</v>
      </c>
      <c r="F34" s="26"/>
      <c r="G34" s="26">
        <f t="shared" si="0"/>
        <v>26292</v>
      </c>
      <c r="H34" s="11"/>
      <c r="I34" s="26">
        <v>18711</v>
      </c>
      <c r="J34" s="11"/>
      <c r="K34" s="29">
        <f t="shared" si="1"/>
        <v>7581</v>
      </c>
    </row>
    <row r="35" spans="1:11" s="3" customFormat="1" ht="13.5">
      <c r="A35" s="11" t="s">
        <v>26</v>
      </c>
      <c r="B35" s="14" t="s">
        <v>1</v>
      </c>
      <c r="C35" s="26">
        <v>4739971</v>
      </c>
      <c r="D35" s="26"/>
      <c r="E35" s="26">
        <v>0</v>
      </c>
      <c r="F35" s="26"/>
      <c r="G35" s="26">
        <f t="shared" si="0"/>
        <v>4739971</v>
      </c>
      <c r="H35" s="11"/>
      <c r="I35" s="26">
        <v>1396900</v>
      </c>
      <c r="J35" s="11"/>
      <c r="K35" s="29">
        <f t="shared" si="1"/>
        <v>3343071</v>
      </c>
    </row>
    <row r="36" spans="1:11" s="3" customFormat="1" ht="13.5">
      <c r="A36" s="11" t="s">
        <v>27</v>
      </c>
      <c r="B36" s="14" t="s">
        <v>1</v>
      </c>
      <c r="C36" s="30">
        <v>26963</v>
      </c>
      <c r="D36" s="26"/>
      <c r="E36" s="30">
        <v>0</v>
      </c>
      <c r="F36" s="26"/>
      <c r="G36" s="30">
        <f>C36+E36</f>
        <v>26963</v>
      </c>
      <c r="H36" s="11"/>
      <c r="I36" s="30">
        <v>19297</v>
      </c>
      <c r="J36" s="11"/>
      <c r="K36" s="31">
        <f t="shared" si="1"/>
        <v>7666</v>
      </c>
    </row>
    <row r="37" spans="1:11" s="3" customFormat="1" ht="13.5">
      <c r="A37" s="11"/>
      <c r="B37" s="14"/>
      <c r="C37" s="26"/>
      <c r="D37" s="26"/>
      <c r="E37" s="26"/>
      <c r="F37" s="26"/>
      <c r="G37" s="26"/>
      <c r="H37" s="11"/>
      <c r="I37" s="26"/>
      <c r="J37" s="11"/>
      <c r="K37" s="29"/>
    </row>
    <row r="38" spans="1:11" s="3" customFormat="1" ht="13.5">
      <c r="A38" s="32" t="s">
        <v>28</v>
      </c>
      <c r="B38" s="14"/>
      <c r="C38" s="30">
        <f>SUM(C14:C36)</f>
        <v>38081061</v>
      </c>
      <c r="D38" s="26"/>
      <c r="E38" s="30">
        <f>SUM(E14:E37)</f>
        <v>2918299</v>
      </c>
      <c r="F38" s="26"/>
      <c r="G38" s="30">
        <f>SUM(G14:G37)</f>
        <v>40999360</v>
      </c>
      <c r="H38" s="11"/>
      <c r="I38" s="30">
        <f>SUM(I14:I37)</f>
        <v>12968136</v>
      </c>
      <c r="J38" s="11"/>
      <c r="K38" s="30">
        <f>SUM(K14:K37)</f>
        <v>28031224</v>
      </c>
    </row>
    <row r="39" spans="1:11" s="3" customFormat="1" ht="13.5">
      <c r="A39" s="11"/>
      <c r="B39" s="14"/>
      <c r="C39" s="26"/>
      <c r="D39" s="26"/>
      <c r="E39" s="26"/>
      <c r="F39" s="26"/>
      <c r="G39" s="26"/>
      <c r="H39" s="11"/>
      <c r="I39" s="26"/>
      <c r="J39" s="11"/>
      <c r="K39" s="29"/>
    </row>
    <row r="40" spans="1:11" s="3" customFormat="1" ht="13.5">
      <c r="A40" s="11" t="s">
        <v>29</v>
      </c>
      <c r="B40" s="14" t="s">
        <v>1</v>
      </c>
      <c r="C40" s="26"/>
      <c r="D40" s="26"/>
      <c r="E40" s="26"/>
      <c r="F40" s="26"/>
      <c r="G40" s="26"/>
      <c r="H40" s="11"/>
      <c r="I40" s="26"/>
      <c r="J40" s="11"/>
      <c r="K40" s="29"/>
    </row>
    <row r="41" spans="1:11" s="3" customFormat="1" ht="13.5">
      <c r="A41" s="11" t="s">
        <v>30</v>
      </c>
      <c r="B41" s="14"/>
      <c r="C41" s="26">
        <v>191022</v>
      </c>
      <c r="D41" s="26"/>
      <c r="E41" s="26">
        <v>0</v>
      </c>
      <c r="F41" s="26"/>
      <c r="G41" s="26">
        <f>C41+E41</f>
        <v>191022</v>
      </c>
      <c r="H41" s="11"/>
      <c r="I41" s="26">
        <v>9552</v>
      </c>
      <c r="J41" s="11"/>
      <c r="K41" s="29">
        <f t="shared" si="1"/>
        <v>181470</v>
      </c>
    </row>
    <row r="42" spans="1:11" s="3" customFormat="1" ht="13.5">
      <c r="A42" s="11" t="s">
        <v>31</v>
      </c>
      <c r="B42" s="14" t="s">
        <v>1</v>
      </c>
      <c r="C42" s="26">
        <v>3056500</v>
      </c>
      <c r="D42" s="26"/>
      <c r="E42" s="26">
        <v>0</v>
      </c>
      <c r="F42" s="26"/>
      <c r="G42" s="26">
        <f>C42+E42</f>
        <v>3056500</v>
      </c>
      <c r="H42" s="11"/>
      <c r="I42" s="26">
        <v>1767496</v>
      </c>
      <c r="J42" s="11"/>
      <c r="K42" s="29">
        <f t="shared" si="1"/>
        <v>1289004</v>
      </c>
    </row>
    <row r="43" spans="1:11" s="3" customFormat="1" ht="13.5">
      <c r="A43" s="11" t="s">
        <v>32</v>
      </c>
      <c r="B43" s="14" t="s">
        <v>1</v>
      </c>
      <c r="C43" s="30">
        <v>410727</v>
      </c>
      <c r="D43" s="26"/>
      <c r="E43" s="30">
        <v>0</v>
      </c>
      <c r="F43" s="26"/>
      <c r="G43" s="30">
        <f>C43+E43</f>
        <v>410727</v>
      </c>
      <c r="H43" s="11"/>
      <c r="I43" s="30">
        <v>133486</v>
      </c>
      <c r="J43" s="11"/>
      <c r="K43" s="31">
        <f t="shared" si="1"/>
        <v>277241</v>
      </c>
    </row>
    <row r="44" spans="1:11" s="3" customFormat="1" ht="13.5">
      <c r="A44" s="11"/>
      <c r="B44" s="14"/>
      <c r="C44" s="26"/>
      <c r="D44" s="26"/>
      <c r="E44" s="26"/>
      <c r="F44" s="26"/>
      <c r="G44" s="26"/>
      <c r="H44" s="11"/>
      <c r="I44" s="26"/>
      <c r="J44" s="11"/>
      <c r="K44" s="29"/>
    </row>
    <row r="45" spans="1:11" s="3" customFormat="1" ht="13.5">
      <c r="A45" s="32" t="s">
        <v>33</v>
      </c>
      <c r="B45" s="14"/>
      <c r="C45" s="30">
        <f>SUM(C41:C44)</f>
        <v>3658249</v>
      </c>
      <c r="D45" s="26"/>
      <c r="E45" s="30">
        <f>SUM(E41:E44)</f>
        <v>0</v>
      </c>
      <c r="F45" s="26"/>
      <c r="G45" s="30">
        <f>SUM(G41:G44)</f>
        <v>3658249</v>
      </c>
      <c r="H45" s="11"/>
      <c r="I45" s="30">
        <f>SUM(I41:I44)</f>
        <v>1910534</v>
      </c>
      <c r="J45" s="11"/>
      <c r="K45" s="30">
        <f>SUM(K41:K44)</f>
        <v>1747715</v>
      </c>
    </row>
    <row r="46" spans="1:11" s="3" customFormat="1" ht="13.5">
      <c r="A46" s="11"/>
      <c r="B46" s="14"/>
      <c r="C46" s="26"/>
      <c r="D46" s="26"/>
      <c r="E46" s="26"/>
      <c r="F46" s="26"/>
      <c r="G46" s="26"/>
      <c r="H46" s="11"/>
      <c r="I46" s="26"/>
      <c r="J46" s="11"/>
      <c r="K46" s="29"/>
    </row>
    <row r="47" spans="1:11" s="3" customFormat="1" ht="13.5">
      <c r="A47" s="11" t="s">
        <v>34</v>
      </c>
      <c r="B47" s="14" t="s">
        <v>1</v>
      </c>
      <c r="C47" s="26"/>
      <c r="D47" s="26"/>
      <c r="E47" s="26"/>
      <c r="F47" s="26"/>
      <c r="G47" s="26"/>
      <c r="H47" s="11"/>
      <c r="I47" s="26"/>
      <c r="J47" s="11"/>
      <c r="K47" s="29"/>
    </row>
    <row r="48" spans="1:11" s="3" customFormat="1" ht="13.5">
      <c r="A48" s="11" t="s">
        <v>35</v>
      </c>
      <c r="B48" s="14" t="s">
        <v>1</v>
      </c>
      <c r="C48" s="26">
        <f>2252112+90747</f>
        <v>2342859</v>
      </c>
      <c r="D48" s="43" t="s">
        <v>5</v>
      </c>
      <c r="E48" s="26">
        <f>253859-229492</f>
        <v>24367</v>
      </c>
      <c r="F48" s="43" t="s">
        <v>47</v>
      </c>
      <c r="G48" s="26">
        <f>C48+E48</f>
        <v>2367226</v>
      </c>
      <c r="H48" s="11"/>
      <c r="I48" s="26">
        <f>1784815+288623-229492</f>
        <v>1843946</v>
      </c>
      <c r="J48" s="11"/>
      <c r="K48" s="29">
        <f t="shared" si="1"/>
        <v>523280</v>
      </c>
    </row>
    <row r="49" spans="1:11" s="3" customFormat="1" ht="13.5">
      <c r="A49" s="11" t="s">
        <v>36</v>
      </c>
      <c r="B49" s="14" t="s">
        <v>1</v>
      </c>
      <c r="C49" s="30">
        <v>4193656</v>
      </c>
      <c r="D49" s="26"/>
      <c r="E49" s="30">
        <v>26937</v>
      </c>
      <c r="F49" s="26"/>
      <c r="G49" s="30">
        <f>C49+E49</f>
        <v>4220593</v>
      </c>
      <c r="H49" s="11"/>
      <c r="I49" s="30">
        <v>4148445</v>
      </c>
      <c r="J49" s="11"/>
      <c r="K49" s="31">
        <f t="shared" si="1"/>
        <v>72148</v>
      </c>
    </row>
    <row r="50" spans="1:11" s="3" customFormat="1" ht="13.5">
      <c r="A50" s="11"/>
      <c r="B50" s="14"/>
      <c r="C50" s="33"/>
      <c r="D50" s="26"/>
      <c r="E50" s="33"/>
      <c r="F50" s="26"/>
      <c r="G50" s="33"/>
      <c r="H50" s="11"/>
      <c r="I50" s="33"/>
      <c r="J50" s="11"/>
      <c r="K50" s="34"/>
    </row>
    <row r="51" spans="1:11" s="3" customFormat="1" ht="13.5">
      <c r="A51" s="32" t="s">
        <v>37</v>
      </c>
      <c r="B51" s="14"/>
      <c r="C51" s="30">
        <f>SUM(C48:C50)</f>
        <v>6536515</v>
      </c>
      <c r="D51" s="26"/>
      <c r="E51" s="30">
        <f>SUM(E48:E50)</f>
        <v>51304</v>
      </c>
      <c r="F51" s="26"/>
      <c r="G51" s="30">
        <f>SUM(G48:G50)</f>
        <v>6587819</v>
      </c>
      <c r="H51" s="11"/>
      <c r="I51" s="30">
        <f>SUM(I48:I50)</f>
        <v>5992391</v>
      </c>
      <c r="J51" s="11"/>
      <c r="K51" s="30">
        <f>SUM(K48:K50)</f>
        <v>595428</v>
      </c>
    </row>
    <row r="52" spans="1:11" s="3" customFormat="1" ht="13.5">
      <c r="A52" s="11"/>
      <c r="B52" s="14" t="s">
        <v>1</v>
      </c>
      <c r="C52" s="26"/>
      <c r="D52" s="26"/>
      <c r="E52" s="26"/>
      <c r="F52" s="26"/>
      <c r="G52" s="26"/>
      <c r="H52" s="11"/>
      <c r="I52" s="26"/>
      <c r="J52" s="11"/>
      <c r="K52" s="29"/>
    </row>
    <row r="53" spans="1:11" s="3" customFormat="1" ht="14.25" thickBot="1">
      <c r="A53" s="11" t="s">
        <v>38</v>
      </c>
      <c r="B53" s="14" t="s">
        <v>1</v>
      </c>
      <c r="C53" s="35">
        <f>C51+C45+C38</f>
        <v>48275825</v>
      </c>
      <c r="D53" s="26"/>
      <c r="E53" s="35">
        <f>E51+E45+E38</f>
        <v>2969603</v>
      </c>
      <c r="F53" s="26"/>
      <c r="G53" s="35">
        <f>G51+G45+G38</f>
        <v>51245428</v>
      </c>
      <c r="H53" s="11"/>
      <c r="I53" s="35">
        <f>I51+I45+I38</f>
        <v>20871061</v>
      </c>
      <c r="J53" s="11"/>
      <c r="K53" s="35">
        <f>K51+K45+K38</f>
        <v>30374367</v>
      </c>
    </row>
    <row r="54" spans="1:11" s="3" customFormat="1" ht="14.25" thickTop="1">
      <c r="A54" s="11"/>
      <c r="B54" s="14" t="s">
        <v>1</v>
      </c>
      <c r="C54" s="26"/>
      <c r="D54" s="26"/>
      <c r="E54" s="26"/>
      <c r="F54" s="26"/>
      <c r="G54" s="26"/>
      <c r="H54" s="11"/>
      <c r="I54" s="26"/>
      <c r="J54" s="11"/>
      <c r="K54" s="11"/>
    </row>
    <row r="55" s="3" customFormat="1" ht="12">
      <c r="I55" s="4"/>
    </row>
    <row r="56" spans="1:9" s="3" customFormat="1" ht="13.5" customHeight="1">
      <c r="A56" s="42" t="s">
        <v>46</v>
      </c>
      <c r="I56" s="4"/>
    </row>
    <row r="57" spans="1:9" s="3" customFormat="1" ht="12.75">
      <c r="A57" s="42" t="s">
        <v>48</v>
      </c>
      <c r="I57" s="4"/>
    </row>
    <row r="58" s="3" customFormat="1" ht="12">
      <c r="I58" s="4"/>
    </row>
    <row r="59" s="3" customFormat="1" ht="12">
      <c r="I59" s="4"/>
    </row>
    <row r="60" s="3" customFormat="1" ht="12">
      <c r="I60" s="4"/>
    </row>
    <row r="61" s="3" customFormat="1" ht="12">
      <c r="I61" s="4"/>
    </row>
    <row r="62" spans="1:9" s="3" customFormat="1" ht="12">
      <c r="A62" s="41"/>
      <c r="I62" s="4"/>
    </row>
    <row r="63" s="3" customFormat="1" ht="12">
      <c r="I63" s="4"/>
    </row>
    <row r="64" s="3" customFormat="1" ht="12">
      <c r="I64" s="4"/>
    </row>
    <row r="65" s="3" customFormat="1" ht="12">
      <c r="I65" s="4"/>
    </row>
  </sheetData>
  <sheetProtection/>
  <mergeCells count="5">
    <mergeCell ref="C4:G4"/>
    <mergeCell ref="C3:K3"/>
    <mergeCell ref="C5:K5"/>
    <mergeCell ref="C6:K6"/>
    <mergeCell ref="A3:A7"/>
  </mergeCells>
  <conditionalFormatting sqref="A13:C53 E13:K53 D13:D14 D16:D53">
    <cfRule type="expression" priority="1" dxfId="0" stopIfTrue="1">
      <formula>MOD(ROW(),2)=0</formula>
    </cfRule>
  </conditionalFormatting>
  <printOptions horizontalCentered="1"/>
  <pageMargins left="0.5" right="0.5" top="0.5" bottom="0.5" header="0.5" footer="0.25"/>
  <pageSetup fitToHeight="0" fitToWidth="1" horizontalDpi="600" verticalDpi="600" orientation="portrait" scale="89" r:id="rId2"/>
  <headerFooter alignWithMargins="0">
    <oddFooter>&amp;R&amp;"Goudy Old Style,Regular"&amp;9Page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ejudson</cp:lastModifiedBy>
  <cp:lastPrinted>2012-09-19T15:32:46Z</cp:lastPrinted>
  <dcterms:created xsi:type="dcterms:W3CDTF">2003-01-16T19:41:46Z</dcterms:created>
  <dcterms:modified xsi:type="dcterms:W3CDTF">2012-09-19T15:32:47Z</dcterms:modified>
  <cp:category/>
  <cp:version/>
  <cp:contentType/>
  <cp:contentStatus/>
</cp:coreProperties>
</file>